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'4кв'!$A$1:$E$48</definedName>
    <definedName name="_xlnm.Print_Area" localSheetId="4">отчет!$A$1:$C$31</definedName>
  </definedNames>
  <calcPr calcId="152511"/>
</workbook>
</file>

<file path=xl/calcChain.xml><?xml version="1.0" encoding="utf-8"?>
<calcChain xmlns="http://schemas.openxmlformats.org/spreadsheetml/2006/main">
  <c r="C13" i="30" l="1"/>
  <c r="C14" i="30"/>
  <c r="C12" i="30"/>
  <c r="C21" i="30"/>
  <c r="C19" i="30"/>
  <c r="C18" i="30"/>
  <c r="C8" i="30"/>
  <c r="C6" i="30"/>
  <c r="B44" i="29"/>
  <c r="C27" i="30" l="1"/>
  <c r="C16" i="30"/>
  <c r="C10" i="30"/>
  <c r="E23" i="29"/>
  <c r="E22" i="29"/>
  <c r="E27" i="29" s="1"/>
  <c r="B47" i="29" s="1"/>
  <c r="C22" i="30" l="1"/>
  <c r="B48" i="29"/>
  <c r="E26" i="28"/>
  <c r="B43" i="28" l="1"/>
  <c r="E23" i="28"/>
  <c r="E22" i="28"/>
  <c r="B46" i="28" l="1"/>
  <c r="B47" i="28" s="1"/>
  <c r="B43" i="27"/>
  <c r="E23" i="27"/>
  <c r="E22" i="27"/>
  <c r="E26" i="27" s="1"/>
  <c r="B46" i="27" s="1"/>
  <c r="B47" i="27" s="1"/>
  <c r="E27" i="26" l="1"/>
  <c r="E23" i="26" l="1"/>
  <c r="E22" i="26"/>
  <c r="B47" i="26" l="1"/>
  <c r="B48" i="26" l="1"/>
</calcChain>
</file>

<file path=xl/sharedStrings.xml><?xml version="1.0" encoding="utf-8"?>
<sst xmlns="http://schemas.openxmlformats.org/spreadsheetml/2006/main" count="251" uniqueCount="95">
  <si>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</si>
  <si>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</si>
  <si>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</si>
  <si>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</si>
  <si>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</si>
  <si>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</si>
  <si>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</si>
  <si>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</si>
  <si>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</si>
  <si>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</si>
  <si>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</si>
  <si>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</si>
  <si>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</si>
  <si>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</si>
  <si>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</si>
  <si>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</si>
  <si>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</si>
  <si>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</si>
  <si>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</si>
  <si>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</si>
  <si>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</si>
  <si>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</si>
  <si>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</si>
  <si>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</si>
  <si>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</si>
  <si>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</si>
  <si>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Завгороднего Евгения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</si>
  <si>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№50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</si>
  <si>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</si>
  <si>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</si>
  <si>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</si>
  <si>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 в лице председателя совета МКД Завгороднего Е.Н.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</si>
  <si>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</si>
  <si>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</si>
  <si>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</si>
  <si>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</si>
  <si>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</si>
  <si>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</si>
  <si>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</si>
  <si>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Общая площадь квартир - 224,3м2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</si>
  <si>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</si>
  <si>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</si>
  <si>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</si>
  <si>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</si>
  <si>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</si>
  <si>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</si>
  <si>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Предъявлено населению 13558,98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</si>
  <si>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</si>
  <si>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</si>
  <si>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</si>
  <si>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</si>
  <si>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восемь тысяч шестнадцать рублей 03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</si>
  <si>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</si>
  <si>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</si>
  <si>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</si>
  <si>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восемьдесят один рубль 53 копейки.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</si>
  <si>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</si>
  <si>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</si>
  <si>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</si>
  <si>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восемь тысяч семьдесят четыре рубля 80 копеек.</t>
  </si>
  <si>
    <t>Предъявлено населению 14568,33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</si>
  <si>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</si>
  <si>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</si>
  <si>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</si>
  <si>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</si>
  <si>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</si>
  <si>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</si>
  <si>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</si>
  <si>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</si>
  <si>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</si>
  <si>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</si>
  <si>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Непредвиденные работы 0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</si>
  <si>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</si>
  <si>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</si>
  <si>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</si>
  <si>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</si>
  <si>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</si>
  <si>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</si>
  <si>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</si>
  <si>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</si>
  <si>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</si>
  <si>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</si>
  <si>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</si>
  <si>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</si>
  <si>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</si>
  <si>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</si>
  <si>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4 квартал</t>
  </si>
  <si>
    <t>за 4 квартал 2024 года</t>
  </si>
  <si>
    <t>31.12.2024 г.</t>
  </si>
  <si>
    <t>Ремонт кровли слухового окна (смета)</t>
  </si>
  <si>
    <t>октябрь</t>
  </si>
  <si>
    <t xml:space="preserve">           2. Всего за период с "01" 10 2024 г. по "31" 12 2024 г. выполнено работ (оказано услуг) на общую сумму двадцать четыре тысячи двести сорок четыре рубля 02 копейки.</t>
  </si>
  <si>
    <t>по ж.д. ул. Юбилейная, д. 31</t>
  </si>
  <si>
    <t>Начислено всего 56254,62</t>
  </si>
  <si>
    <t xml:space="preserve">   * Ремонт кровли слухового окна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</si>
</sst>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9" fontId="3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164" fontId="3" fillId="2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0" zoomScaleSheetLayoutView="100" workbookViewId="0">
      <selection activeCell="A26" sqref="A2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2.2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47</v>
      </c>
      <c r="B3" s="81"/>
      <c r="C3" s="81"/>
      <c r="D3" s="81"/>
      <c r="E3" s="81"/>
    </row>
    <row r="4" spans="1:5" s="1" customFormat="1" ht="15.75" x14ac:dyDescent="0.25">
      <c r="A4" s="19" t="s">
        <v>13</v>
      </c>
      <c r="B4" s="20"/>
      <c r="C4" s="20"/>
      <c r="D4" s="24"/>
      <c r="E4" s="28" t="s">
        <v>48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71" t="s">
        <v>27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1" t="s">
        <v>17</v>
      </c>
      <c r="B17" s="71"/>
      <c r="C17" s="71"/>
      <c r="D17" s="71"/>
      <c r="E17" s="71"/>
    </row>
    <row r="18" spans="1:7" ht="62.25" customHeight="1" x14ac:dyDescent="0.25">
      <c r="A18" s="71" t="s">
        <v>28</v>
      </c>
      <c r="B18" s="71"/>
      <c r="C18" s="71"/>
      <c r="D18" s="71"/>
      <c r="E18" s="71"/>
    </row>
    <row r="19" spans="1:7" ht="31.5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8" t="s">
        <v>42</v>
      </c>
      <c r="C22" s="3" t="s">
        <v>4</v>
      </c>
      <c r="D22" s="3">
        <v>7.8</v>
      </c>
      <c r="E22" s="7">
        <f>D22*F20*3</f>
        <v>5248.62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4.21</v>
      </c>
      <c r="E23" s="7">
        <f>D23*F20*3</f>
        <v>2832.9090000000001</v>
      </c>
    </row>
    <row r="24" spans="1:7" ht="16.5" customHeight="1" x14ac:dyDescent="0.25">
      <c r="A24" s="6" t="s">
        <v>32</v>
      </c>
      <c r="B24" s="8" t="s">
        <v>33</v>
      </c>
      <c r="C24" s="3" t="s">
        <v>34</v>
      </c>
      <c r="D24" s="18"/>
      <c r="E24" s="7">
        <v>0</v>
      </c>
    </row>
    <row r="25" spans="1:7" s="33" customFormat="1" ht="60" x14ac:dyDescent="0.25">
      <c r="A25" s="29" t="s">
        <v>49</v>
      </c>
      <c r="B25" s="30" t="s">
        <v>50</v>
      </c>
      <c r="C25" s="31" t="s">
        <v>34</v>
      </c>
      <c r="D25" s="31"/>
      <c r="E25" s="32">
        <v>-65.5</v>
      </c>
    </row>
    <row r="26" spans="1:7" ht="15.75" x14ac:dyDescent="0.25">
      <c r="A26" s="34"/>
      <c r="B26" s="8"/>
      <c r="C26" s="3"/>
      <c r="D26" s="18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8016.0290000000005</v>
      </c>
    </row>
    <row r="29" spans="1:7" ht="28.5" customHeight="1" x14ac:dyDescent="0.25">
      <c r="A29" s="70" t="s">
        <v>51</v>
      </c>
      <c r="B29" s="70"/>
      <c r="C29" s="70"/>
      <c r="D29" s="70"/>
      <c r="E29" s="70"/>
    </row>
    <row r="30" spans="1:7" ht="28.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0" customHeight="1" x14ac:dyDescent="0.25">
      <c r="A32" s="71" t="s">
        <v>30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73" t="s">
        <v>45</v>
      </c>
      <c r="B36" s="73"/>
      <c r="C36" s="73"/>
      <c r="D36" s="73"/>
      <c r="E36" s="73"/>
    </row>
    <row r="37" spans="1:5" x14ac:dyDescent="0.25">
      <c r="B37" s="68" t="s">
        <v>19</v>
      </c>
      <c r="C37" s="68"/>
      <c r="D37" s="68"/>
      <c r="E37" s="5" t="s">
        <v>6</v>
      </c>
    </row>
    <row r="38" spans="1:5" x14ac:dyDescent="0.25">
      <c r="A38" s="22"/>
      <c r="B38" s="22"/>
      <c r="C38" s="22"/>
      <c r="D38" s="22"/>
      <c r="E38" s="22"/>
    </row>
    <row r="39" spans="1:5" x14ac:dyDescent="0.25">
      <c r="A39" s="73" t="s">
        <v>31</v>
      </c>
      <c r="B39" s="73"/>
      <c r="C39" s="73"/>
      <c r="D39" s="73"/>
      <c r="E39" s="73"/>
    </row>
    <row r="40" spans="1:5" x14ac:dyDescent="0.25">
      <c r="B40" s="68" t="s">
        <v>19</v>
      </c>
      <c r="C40" s="68"/>
      <c r="D40" s="68"/>
      <c r="E40" s="5" t="s">
        <v>6</v>
      </c>
    </row>
    <row r="42" spans="1:5" x14ac:dyDescent="0.25">
      <c r="A42" s="2" t="s">
        <v>39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4">
        <v>9140.65</v>
      </c>
    </row>
    <row r="45" spans="1:5" ht="15.75" x14ac:dyDescent="0.25">
      <c r="A45" s="21" t="s">
        <v>46</v>
      </c>
      <c r="B45" s="15"/>
    </row>
    <row r="46" spans="1:5" x14ac:dyDescent="0.25">
      <c r="A46" s="2" t="s">
        <v>36</v>
      </c>
      <c r="B46" s="16">
        <v>22045.3</v>
      </c>
    </row>
    <row r="47" spans="1:5" ht="18.75" customHeight="1" x14ac:dyDescent="0.25">
      <c r="A47" s="21" t="s">
        <v>38</v>
      </c>
      <c r="B47" s="16">
        <f>E27</f>
        <v>8016.0290000000005</v>
      </c>
    </row>
    <row r="48" spans="1:5" x14ac:dyDescent="0.25">
      <c r="A48" s="13" t="s">
        <v>37</v>
      </c>
      <c r="B48" s="14">
        <f>B44+B46-B47</f>
        <v>23169.920999999995</v>
      </c>
    </row>
    <row r="51" spans="2:2" x14ac:dyDescent="0.25">
      <c r="B51" s="2">
        <v>9140.65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2.2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52</v>
      </c>
      <c r="B3" s="81"/>
      <c r="C3" s="81"/>
      <c r="D3" s="81"/>
      <c r="E3" s="81"/>
    </row>
    <row r="4" spans="1:5" s="1" customFormat="1" ht="15.75" x14ac:dyDescent="0.25">
      <c r="A4" s="19" t="s">
        <v>13</v>
      </c>
      <c r="B4" s="20"/>
      <c r="C4" s="20"/>
      <c r="D4" s="24"/>
      <c r="E4" s="28" t="s">
        <v>53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71" t="s">
        <v>27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1" t="s">
        <v>17</v>
      </c>
      <c r="B17" s="71"/>
      <c r="C17" s="71"/>
      <c r="D17" s="71"/>
      <c r="E17" s="71"/>
    </row>
    <row r="18" spans="1:7" ht="62.25" customHeight="1" x14ac:dyDescent="0.25">
      <c r="A18" s="71" t="s">
        <v>28</v>
      </c>
      <c r="B18" s="71"/>
      <c r="C18" s="71"/>
      <c r="D18" s="71"/>
      <c r="E18" s="71"/>
    </row>
    <row r="19" spans="1:7" ht="31.5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8" t="s">
        <v>42</v>
      </c>
      <c r="C22" s="3" t="s">
        <v>4</v>
      </c>
      <c r="D22" s="3">
        <v>7.8</v>
      </c>
      <c r="E22" s="7">
        <f>D22*F20*3</f>
        <v>5248.62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4.21</v>
      </c>
      <c r="E23" s="7">
        <f>D23*F20*3</f>
        <v>2832.9090000000001</v>
      </c>
    </row>
    <row r="24" spans="1:7" ht="16.5" customHeight="1" x14ac:dyDescent="0.25">
      <c r="A24" s="6" t="s">
        <v>32</v>
      </c>
      <c r="B24" s="8" t="s">
        <v>54</v>
      </c>
      <c r="C24" s="3" t="s">
        <v>34</v>
      </c>
      <c r="D24" s="18"/>
      <c r="E24" s="7">
        <v>0</v>
      </c>
    </row>
    <row r="25" spans="1:7" ht="15.75" x14ac:dyDescent="0.25">
      <c r="A25" s="34"/>
      <c r="B25" s="8"/>
      <c r="C25" s="3"/>
      <c r="D25" s="18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8081.5290000000005</v>
      </c>
    </row>
    <row r="28" spans="1:7" ht="28.5" customHeight="1" x14ac:dyDescent="0.25">
      <c r="A28" s="70" t="s">
        <v>55</v>
      </c>
      <c r="B28" s="70"/>
      <c r="C28" s="70"/>
      <c r="D28" s="70"/>
      <c r="E28" s="70"/>
    </row>
    <row r="29" spans="1:7" ht="28.5" customHeight="1" x14ac:dyDescent="0.25">
      <c r="A29" s="71" t="s">
        <v>21</v>
      </c>
      <c r="B29" s="71"/>
      <c r="C29" s="71"/>
      <c r="D29" s="71"/>
      <c r="E29" s="71"/>
    </row>
    <row r="30" spans="1:7" x14ac:dyDescent="0.25">
      <c r="A30" s="71" t="s">
        <v>20</v>
      </c>
      <c r="B30" s="71"/>
      <c r="C30" s="71"/>
      <c r="D30" s="71"/>
      <c r="E30" s="71"/>
    </row>
    <row r="31" spans="1:7" ht="30" customHeight="1" x14ac:dyDescent="0.25">
      <c r="A31" s="71" t="s">
        <v>30</v>
      </c>
      <c r="B31" s="71"/>
      <c r="C31" s="71"/>
      <c r="D31" s="71"/>
      <c r="E31" s="71"/>
    </row>
    <row r="32" spans="1:7" x14ac:dyDescent="0.25">
      <c r="A32" s="71" t="s">
        <v>18</v>
      </c>
      <c r="B32" s="71"/>
      <c r="C32" s="71"/>
      <c r="D32" s="71"/>
      <c r="E32" s="71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71" t="s">
        <v>18</v>
      </c>
      <c r="B34" s="71"/>
      <c r="C34" s="71"/>
      <c r="D34" s="71"/>
      <c r="E34" s="71"/>
    </row>
    <row r="35" spans="1:5" x14ac:dyDescent="0.25">
      <c r="A35" s="73" t="s">
        <v>45</v>
      </c>
      <c r="B35" s="73"/>
      <c r="C35" s="73"/>
      <c r="D35" s="73"/>
      <c r="E35" s="73"/>
    </row>
    <row r="36" spans="1:5" x14ac:dyDescent="0.25">
      <c r="B36" s="68" t="s">
        <v>19</v>
      </c>
      <c r="C36" s="68"/>
      <c r="D36" s="68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73" t="s">
        <v>31</v>
      </c>
      <c r="B38" s="73"/>
      <c r="C38" s="73"/>
      <c r="D38" s="73"/>
      <c r="E38" s="73"/>
    </row>
    <row r="39" spans="1:5" x14ac:dyDescent="0.25">
      <c r="B39" s="68" t="s">
        <v>19</v>
      </c>
      <c r="C39" s="68"/>
      <c r="D39" s="68"/>
      <c r="E39" s="5" t="s">
        <v>6</v>
      </c>
    </row>
    <row r="41" spans="1:5" x14ac:dyDescent="0.25">
      <c r="A41" s="2" t="s">
        <v>39</v>
      </c>
    </row>
    <row r="42" spans="1:5" x14ac:dyDescent="0.25">
      <c r="A42" s="13" t="s">
        <v>35</v>
      </c>
    </row>
    <row r="43" spans="1:5" x14ac:dyDescent="0.25">
      <c r="A43" s="2" t="s">
        <v>41</v>
      </c>
      <c r="B43" s="14">
        <f>'1кв'!B48</f>
        <v>23169.920999999995</v>
      </c>
    </row>
    <row r="44" spans="1:5" ht="15.75" x14ac:dyDescent="0.25">
      <c r="A44" s="25" t="s">
        <v>46</v>
      </c>
      <c r="B44" s="15"/>
    </row>
    <row r="45" spans="1:5" x14ac:dyDescent="0.25">
      <c r="A45" s="2" t="s">
        <v>36</v>
      </c>
      <c r="B45" s="16">
        <v>9753.49</v>
      </c>
    </row>
    <row r="46" spans="1:5" ht="18.75" customHeight="1" x14ac:dyDescent="0.25">
      <c r="A46" s="25" t="s">
        <v>38</v>
      </c>
      <c r="B46" s="16">
        <f>E26</f>
        <v>8081.5290000000005</v>
      </c>
    </row>
    <row r="47" spans="1:5" x14ac:dyDescent="0.25">
      <c r="A47" s="13" t="s">
        <v>37</v>
      </c>
      <c r="B47" s="14">
        <f>B43+B45-B46</f>
        <v>24841.881999999991</v>
      </c>
    </row>
    <row r="50" spans="2:2" x14ac:dyDescent="0.25">
      <c r="B50" s="2">
        <v>9140.65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2.2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56</v>
      </c>
      <c r="B3" s="81"/>
      <c r="C3" s="81"/>
      <c r="D3" s="81"/>
      <c r="E3" s="81"/>
    </row>
    <row r="4" spans="1:5" s="1" customFormat="1" ht="15.75" x14ac:dyDescent="0.25">
      <c r="A4" s="19" t="s">
        <v>13</v>
      </c>
      <c r="B4" s="20"/>
      <c r="C4" s="20"/>
      <c r="D4" s="24"/>
      <c r="E4" s="28" t="s">
        <v>57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71" t="s">
        <v>27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1" t="s">
        <v>17</v>
      </c>
      <c r="B17" s="71"/>
      <c r="C17" s="71"/>
      <c r="D17" s="71"/>
      <c r="E17" s="71"/>
    </row>
    <row r="18" spans="1:7" ht="62.25" customHeight="1" x14ac:dyDescent="0.25">
      <c r="A18" s="71" t="s">
        <v>28</v>
      </c>
      <c r="B18" s="71"/>
      <c r="C18" s="71"/>
      <c r="D18" s="71"/>
      <c r="E18" s="71"/>
    </row>
    <row r="19" spans="1:7" ht="31.5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8" t="s">
        <v>42</v>
      </c>
      <c r="C22" s="3" t="s">
        <v>4</v>
      </c>
      <c r="D22" s="3">
        <v>7.48</v>
      </c>
      <c r="E22" s="7">
        <f>D22*F20*3</f>
        <v>5033.2920000000004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4.5199999999999996</v>
      </c>
      <c r="E23" s="7">
        <f>D23*F20*3</f>
        <v>3041.5079999999998</v>
      </c>
    </row>
    <row r="24" spans="1:7" ht="16.5" customHeight="1" x14ac:dyDescent="0.25">
      <c r="A24" s="6" t="s">
        <v>32</v>
      </c>
      <c r="B24" s="8" t="s">
        <v>58</v>
      </c>
      <c r="C24" s="3" t="s">
        <v>34</v>
      </c>
      <c r="D24" s="18"/>
      <c r="E24" s="7">
        <v>0</v>
      </c>
    </row>
    <row r="25" spans="1:7" ht="15.75" x14ac:dyDescent="0.25">
      <c r="A25" s="34"/>
      <c r="B25" s="8"/>
      <c r="C25" s="3"/>
      <c r="D25" s="18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8074.8</v>
      </c>
    </row>
    <row r="28" spans="1:7" ht="28.5" customHeight="1" x14ac:dyDescent="0.25">
      <c r="A28" s="70" t="s">
        <v>59</v>
      </c>
      <c r="B28" s="70"/>
      <c r="C28" s="70"/>
      <c r="D28" s="70"/>
      <c r="E28" s="70"/>
    </row>
    <row r="29" spans="1:7" ht="28.5" customHeight="1" x14ac:dyDescent="0.25">
      <c r="A29" s="71" t="s">
        <v>21</v>
      </c>
      <c r="B29" s="71"/>
      <c r="C29" s="71"/>
      <c r="D29" s="71"/>
      <c r="E29" s="71"/>
    </row>
    <row r="30" spans="1:7" x14ac:dyDescent="0.25">
      <c r="A30" s="71" t="s">
        <v>20</v>
      </c>
      <c r="B30" s="71"/>
      <c r="C30" s="71"/>
      <c r="D30" s="71"/>
      <c r="E30" s="71"/>
    </row>
    <row r="31" spans="1:7" ht="30" customHeight="1" x14ac:dyDescent="0.25">
      <c r="A31" s="71" t="s">
        <v>30</v>
      </c>
      <c r="B31" s="71"/>
      <c r="C31" s="71"/>
      <c r="D31" s="71"/>
      <c r="E31" s="71"/>
    </row>
    <row r="32" spans="1:7" x14ac:dyDescent="0.25">
      <c r="A32" s="71" t="s">
        <v>18</v>
      </c>
      <c r="B32" s="71"/>
      <c r="C32" s="71"/>
      <c r="D32" s="71"/>
      <c r="E32" s="71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71" t="s">
        <v>18</v>
      </c>
      <c r="B34" s="71"/>
      <c r="C34" s="71"/>
      <c r="D34" s="71"/>
      <c r="E34" s="71"/>
    </row>
    <row r="35" spans="1:5" x14ac:dyDescent="0.25">
      <c r="A35" s="73" t="s">
        <v>45</v>
      </c>
      <c r="B35" s="73"/>
      <c r="C35" s="73"/>
      <c r="D35" s="73"/>
      <c r="E35" s="73"/>
    </row>
    <row r="36" spans="1:5" x14ac:dyDescent="0.25">
      <c r="B36" s="68" t="s">
        <v>19</v>
      </c>
      <c r="C36" s="68"/>
      <c r="D36" s="68"/>
      <c r="E36" s="5" t="s">
        <v>6</v>
      </c>
    </row>
    <row r="37" spans="1:5" x14ac:dyDescent="0.25">
      <c r="A37" s="36"/>
      <c r="B37" s="36"/>
      <c r="C37" s="36"/>
      <c r="D37" s="36"/>
      <c r="E37" s="36"/>
    </row>
    <row r="38" spans="1:5" x14ac:dyDescent="0.25">
      <c r="A38" s="73" t="s">
        <v>31</v>
      </c>
      <c r="B38" s="73"/>
      <c r="C38" s="73"/>
      <c r="D38" s="73"/>
      <c r="E38" s="73"/>
    </row>
    <row r="39" spans="1:5" x14ac:dyDescent="0.25">
      <c r="B39" s="68" t="s">
        <v>19</v>
      </c>
      <c r="C39" s="68"/>
      <c r="D39" s="68"/>
      <c r="E39" s="5" t="s">
        <v>6</v>
      </c>
    </row>
    <row r="41" spans="1:5" x14ac:dyDescent="0.25">
      <c r="A41" s="38" t="s">
        <v>39</v>
      </c>
    </row>
    <row r="42" spans="1:5" x14ac:dyDescent="0.25">
      <c r="A42" s="13" t="s">
        <v>35</v>
      </c>
    </row>
    <row r="43" spans="1:5" x14ac:dyDescent="0.25">
      <c r="A43" s="2" t="s">
        <v>41</v>
      </c>
      <c r="B43" s="14">
        <f>'2кв'!B47</f>
        <v>24841.881999999991</v>
      </c>
    </row>
    <row r="44" spans="1:5" ht="15.75" x14ac:dyDescent="0.25">
      <c r="A44" s="35" t="s">
        <v>60</v>
      </c>
      <c r="B44" s="15"/>
    </row>
    <row r="45" spans="1:5" x14ac:dyDescent="0.25">
      <c r="A45" s="2" t="s">
        <v>36</v>
      </c>
      <c r="B45" s="16">
        <v>17310.080000000002</v>
      </c>
    </row>
    <row r="46" spans="1:5" ht="18.75" customHeight="1" x14ac:dyDescent="0.25">
      <c r="A46" s="35" t="s">
        <v>38</v>
      </c>
      <c r="B46" s="16">
        <f>E26</f>
        <v>8074.8</v>
      </c>
    </row>
    <row r="47" spans="1:5" x14ac:dyDescent="0.25">
      <c r="A47" s="13" t="s">
        <v>37</v>
      </c>
      <c r="B47" s="14">
        <f>B43+B45-B46</f>
        <v>34077.161999999989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7" zoomScaleSheetLayoutView="100" workbookViewId="0">
      <selection activeCell="A25" sqref="A2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2.2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87</v>
      </c>
      <c r="B3" s="81"/>
      <c r="C3" s="81"/>
      <c r="D3" s="81"/>
      <c r="E3" s="81"/>
    </row>
    <row r="4" spans="1:5" s="1" customFormat="1" ht="15.75" x14ac:dyDescent="0.25">
      <c r="A4" s="19" t="s">
        <v>13</v>
      </c>
      <c r="B4" s="20"/>
      <c r="C4" s="20"/>
      <c r="D4" s="24"/>
      <c r="E4" s="28" t="s">
        <v>88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5" t="s">
        <v>14</v>
      </c>
      <c r="B10" s="76"/>
      <c r="C10" s="76"/>
      <c r="D10" s="76"/>
      <c r="E10" s="76"/>
    </row>
    <row r="11" spans="1:5" ht="29.25" customHeight="1" x14ac:dyDescent="0.25">
      <c r="A11" s="71" t="s">
        <v>27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32.25" customHeight="1" x14ac:dyDescent="0.25">
      <c r="A17" s="71" t="s">
        <v>17</v>
      </c>
      <c r="B17" s="71"/>
      <c r="C17" s="71"/>
      <c r="D17" s="71"/>
      <c r="E17" s="71"/>
    </row>
    <row r="18" spans="1:7" ht="62.25" customHeight="1" x14ac:dyDescent="0.25">
      <c r="A18" s="71" t="s">
        <v>28</v>
      </c>
      <c r="B18" s="71"/>
      <c r="C18" s="71"/>
      <c r="D18" s="71"/>
      <c r="E18" s="71"/>
    </row>
    <row r="19" spans="1:7" ht="31.5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8" t="s">
        <v>42</v>
      </c>
      <c r="C22" s="3" t="s">
        <v>4</v>
      </c>
      <c r="D22" s="3">
        <v>7.48</v>
      </c>
      <c r="E22" s="7">
        <f>D22*F20*3</f>
        <v>5033.2920000000004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4.5199999999999996</v>
      </c>
      <c r="E23" s="7">
        <f>D23*F20*3</f>
        <v>3041.5079999999998</v>
      </c>
    </row>
    <row r="24" spans="1:7" ht="16.5" customHeight="1" x14ac:dyDescent="0.25">
      <c r="A24" s="6" t="s">
        <v>32</v>
      </c>
      <c r="B24" s="8" t="s">
        <v>86</v>
      </c>
      <c r="C24" s="3" t="s">
        <v>34</v>
      </c>
      <c r="D24" s="18"/>
      <c r="E24" s="7">
        <v>243</v>
      </c>
    </row>
    <row r="25" spans="1:7" ht="16.5" customHeight="1" x14ac:dyDescent="0.25">
      <c r="A25" s="6" t="s">
        <v>89</v>
      </c>
      <c r="B25" s="8" t="s">
        <v>90</v>
      </c>
      <c r="C25" s="3" t="s">
        <v>34</v>
      </c>
      <c r="D25" s="18"/>
      <c r="E25" s="7">
        <v>17926.22</v>
      </c>
    </row>
    <row r="26" spans="1:7" ht="15.75" x14ac:dyDescent="0.25">
      <c r="A26" s="34"/>
      <c r="B26" s="8"/>
      <c r="C26" s="3"/>
      <c r="D26" s="18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26244.02</v>
      </c>
    </row>
    <row r="29" spans="1:7" ht="28.5" customHeight="1" x14ac:dyDescent="0.25">
      <c r="A29" s="70" t="s">
        <v>91</v>
      </c>
      <c r="B29" s="70"/>
      <c r="C29" s="70"/>
      <c r="D29" s="70"/>
      <c r="E29" s="70"/>
    </row>
    <row r="30" spans="1:7" ht="28.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0" customHeight="1" x14ac:dyDescent="0.25">
      <c r="A32" s="71" t="s">
        <v>30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73" t="s">
        <v>45</v>
      </c>
      <c r="B36" s="73"/>
      <c r="C36" s="73"/>
      <c r="D36" s="73"/>
      <c r="E36" s="73"/>
    </row>
    <row r="37" spans="1:5" x14ac:dyDescent="0.25">
      <c r="B37" s="68" t="s">
        <v>19</v>
      </c>
      <c r="C37" s="68"/>
      <c r="D37" s="68"/>
      <c r="E37" s="5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73" t="s">
        <v>31</v>
      </c>
      <c r="B39" s="73"/>
      <c r="C39" s="73"/>
      <c r="D39" s="73"/>
      <c r="E39" s="73"/>
    </row>
    <row r="40" spans="1:5" x14ac:dyDescent="0.25">
      <c r="B40" s="68" t="s">
        <v>19</v>
      </c>
      <c r="C40" s="68"/>
      <c r="D40" s="68"/>
      <c r="E40" s="5" t="s">
        <v>6</v>
      </c>
    </row>
    <row r="42" spans="1:5" x14ac:dyDescent="0.25">
      <c r="A42" s="38" t="s">
        <v>39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4">
        <f>'3кв'!B47</f>
        <v>34077.161999999989</v>
      </c>
    </row>
    <row r="45" spans="1:5" ht="15.75" x14ac:dyDescent="0.25">
      <c r="A45" s="39" t="s">
        <v>60</v>
      </c>
      <c r="B45" s="15"/>
    </row>
    <row r="46" spans="1:5" x14ac:dyDescent="0.25">
      <c r="A46" s="2" t="s">
        <v>36</v>
      </c>
      <c r="B46" s="16">
        <v>10950.6</v>
      </c>
    </row>
    <row r="47" spans="1:5" ht="18.75" customHeight="1" x14ac:dyDescent="0.25">
      <c r="A47" s="39" t="s">
        <v>38</v>
      </c>
      <c r="B47" s="16">
        <f>E27</f>
        <v>26244.02</v>
      </c>
    </row>
    <row r="48" spans="1:5" x14ac:dyDescent="0.25">
      <c r="A48" s="13" t="s">
        <v>37</v>
      </c>
      <c r="B48" s="14">
        <f>B44+B46-B47</f>
        <v>18783.741999999987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topLeftCell="A7" zoomScaleSheetLayoutView="100" workbookViewId="0">
      <selection activeCell="C12" sqref="C12:C14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3" t="s">
        <v>61</v>
      </c>
      <c r="B1" s="83"/>
      <c r="C1" s="83"/>
      <c r="D1" s="42"/>
    </row>
    <row r="2" spans="1:5" x14ac:dyDescent="0.25">
      <c r="A2" s="84" t="s">
        <v>62</v>
      </c>
      <c r="B2" s="84"/>
      <c r="C2" s="84"/>
      <c r="D2" s="15"/>
    </row>
    <row r="3" spans="1:5" x14ac:dyDescent="0.25">
      <c r="A3" s="84" t="s">
        <v>63</v>
      </c>
      <c r="B3" s="84"/>
      <c r="C3" s="84"/>
      <c r="D3" s="15"/>
    </row>
    <row r="4" spans="1:5" x14ac:dyDescent="0.25">
      <c r="A4" s="83" t="s">
        <v>92</v>
      </c>
      <c r="B4" s="83"/>
      <c r="C4" s="83"/>
      <c r="D4" s="42"/>
    </row>
    <row r="5" spans="1:5" x14ac:dyDescent="0.25">
      <c r="A5" s="85"/>
      <c r="B5" s="85"/>
      <c r="C5" s="85"/>
    </row>
    <row r="6" spans="1:5" x14ac:dyDescent="0.25">
      <c r="A6" s="15"/>
      <c r="B6" s="43" t="s">
        <v>64</v>
      </c>
      <c r="C6" s="44">
        <f>'1кв'!B44</f>
        <v>9140.65</v>
      </c>
      <c r="D6" s="45"/>
    </row>
    <row r="7" spans="1:5" x14ac:dyDescent="0.25">
      <c r="A7" s="46" t="s">
        <v>65</v>
      </c>
      <c r="B7" s="43" t="s">
        <v>93</v>
      </c>
      <c r="C7" s="44"/>
      <c r="D7" s="45"/>
    </row>
    <row r="8" spans="1:5" x14ac:dyDescent="0.25">
      <c r="B8" s="47" t="s">
        <v>66</v>
      </c>
      <c r="C8" s="48">
        <f>'1кв'!B46+'2кв'!B45+'3кв'!B45+'4кв'!B46</f>
        <v>60059.47</v>
      </c>
      <c r="D8" s="49"/>
      <c r="E8" s="50"/>
    </row>
    <row r="9" spans="1:5" x14ac:dyDescent="0.25">
      <c r="B9" s="51"/>
      <c r="C9" s="48"/>
      <c r="D9" s="49"/>
    </row>
    <row r="10" spans="1:5" x14ac:dyDescent="0.25">
      <c r="A10" s="20"/>
      <c r="B10" s="47" t="s">
        <v>67</v>
      </c>
      <c r="C10" s="52">
        <f>SUM(C8:C9)</f>
        <v>60059.47</v>
      </c>
      <c r="D10" s="45"/>
    </row>
    <row r="11" spans="1:5" x14ac:dyDescent="0.25">
      <c r="B11" s="86"/>
      <c r="C11" s="86"/>
      <c r="D11" s="53"/>
    </row>
    <row r="12" spans="1:5" ht="17.25" customHeight="1" x14ac:dyDescent="0.25">
      <c r="A12" s="54" t="s">
        <v>68</v>
      </c>
      <c r="B12" s="17" t="s">
        <v>69</v>
      </c>
      <c r="C12" s="48">
        <f>'1кв'!E22+'2кв'!E22+'3кв'!E22+'4кв'!E22</f>
        <v>20563.824000000001</v>
      </c>
      <c r="D12" s="53"/>
    </row>
    <row r="13" spans="1:5" ht="15" customHeight="1" x14ac:dyDescent="0.25">
      <c r="A13" s="54"/>
      <c r="B13" s="51" t="s">
        <v>70</v>
      </c>
      <c r="C13" s="48">
        <f>'1кв'!E23+'2кв'!E23+'3кв'!E23+'4кв'!E23</f>
        <v>11748.834000000001</v>
      </c>
      <c r="D13" s="53"/>
    </row>
    <row r="14" spans="1:5" x14ac:dyDescent="0.25">
      <c r="B14" s="51" t="s">
        <v>32</v>
      </c>
      <c r="C14" s="48">
        <f>'1кв'!E24+'2кв'!E24+'3кв'!E24+'4кв'!E24</f>
        <v>243</v>
      </c>
      <c r="D14" s="53"/>
      <c r="E14" s="50"/>
    </row>
    <row r="15" spans="1:5" x14ac:dyDescent="0.25">
      <c r="A15" s="54"/>
      <c r="B15" s="55" t="s">
        <v>71</v>
      </c>
      <c r="C15" s="48">
        <v>0</v>
      </c>
      <c r="D15" s="53"/>
    </row>
    <row r="16" spans="1:5" x14ac:dyDescent="0.25">
      <c r="A16" s="54"/>
      <c r="B16" s="55" t="s">
        <v>72</v>
      </c>
      <c r="C16" s="87">
        <f>SUM(C18:C20)</f>
        <v>17860.72</v>
      </c>
      <c r="D16" s="53"/>
    </row>
    <row r="17" spans="1:7" x14ac:dyDescent="0.25">
      <c r="A17" s="54"/>
      <c r="B17" s="55" t="s">
        <v>73</v>
      </c>
      <c r="C17" s="88"/>
      <c r="D17" s="53"/>
      <c r="G17" s="50"/>
    </row>
    <row r="18" spans="1:7" ht="31.5" x14ac:dyDescent="0.25">
      <c r="A18" s="54"/>
      <c r="B18" s="56" t="s">
        <v>74</v>
      </c>
      <c r="C18" s="89">
        <f>'1кв'!E25</f>
        <v>-65.5</v>
      </c>
      <c r="D18" s="53"/>
    </row>
    <row r="19" spans="1:7" x14ac:dyDescent="0.25">
      <c r="A19" s="54"/>
      <c r="B19" s="56" t="s">
        <v>94</v>
      </c>
      <c r="C19" s="57">
        <f>'4кв'!E25</f>
        <v>17926.22</v>
      </c>
      <c r="D19" s="53"/>
    </row>
    <row r="20" spans="1:7" x14ac:dyDescent="0.25">
      <c r="A20" s="54"/>
      <c r="B20" s="56"/>
      <c r="C20" s="57"/>
      <c r="D20" s="53"/>
    </row>
    <row r="21" spans="1:7" x14ac:dyDescent="0.25">
      <c r="B21" s="58" t="s">
        <v>75</v>
      </c>
      <c r="C21" s="59">
        <f>SUM(C12:C16)</f>
        <v>50416.378000000004</v>
      </c>
      <c r="D21" s="53"/>
      <c r="E21" s="50"/>
    </row>
    <row r="22" spans="1:7" x14ac:dyDescent="0.25">
      <c r="B22" s="58" t="s">
        <v>76</v>
      </c>
      <c r="C22" s="60">
        <f>C6+C10-C21</f>
        <v>18783.741999999991</v>
      </c>
      <c r="D22" s="53"/>
    </row>
    <row r="23" spans="1:7" x14ac:dyDescent="0.25">
      <c r="B23" s="46"/>
      <c r="C23" s="46"/>
      <c r="D23" s="53"/>
    </row>
    <row r="24" spans="1:7" x14ac:dyDescent="0.25">
      <c r="B24" s="61" t="s">
        <v>77</v>
      </c>
      <c r="C24" s="61"/>
      <c r="D24" s="53"/>
    </row>
    <row r="25" spans="1:7" x14ac:dyDescent="0.25">
      <c r="B25" s="61" t="s">
        <v>78</v>
      </c>
      <c r="C25" s="62">
        <v>31545.59</v>
      </c>
      <c r="D25" s="53"/>
    </row>
    <row r="26" spans="1:7" x14ac:dyDescent="0.25">
      <c r="B26" s="63" t="s">
        <v>79</v>
      </c>
      <c r="C26" s="64">
        <v>27740.74</v>
      </c>
      <c r="D26" s="53"/>
    </row>
    <row r="27" spans="1:7" x14ac:dyDescent="0.25">
      <c r="B27" s="61" t="s">
        <v>80</v>
      </c>
      <c r="C27" s="65">
        <f>C26-C25</f>
        <v>-3804.8499999999985</v>
      </c>
      <c r="D27" s="53"/>
    </row>
    <row r="28" spans="1:7" x14ac:dyDescent="0.25">
      <c r="B28" s="46"/>
      <c r="C28" s="46"/>
      <c r="D28" s="53"/>
    </row>
    <row r="29" spans="1:7" x14ac:dyDescent="0.25">
      <c r="A29" s="1" t="s">
        <v>81</v>
      </c>
      <c r="B29" s="46" t="s">
        <v>82</v>
      </c>
      <c r="C29" s="46"/>
      <c r="D29" s="53"/>
    </row>
    <row r="30" spans="1:7" x14ac:dyDescent="0.25">
      <c r="B30" s="46" t="s">
        <v>83</v>
      </c>
      <c r="C30" s="46"/>
      <c r="D30" s="53"/>
    </row>
    <row r="31" spans="1:7" x14ac:dyDescent="0.25">
      <c r="B31" s="46" t="s">
        <v>84</v>
      </c>
      <c r="C31" s="46"/>
      <c r="D31" s="53"/>
    </row>
    <row r="32" spans="1:7" s="2" customFormat="1" ht="15" x14ac:dyDescent="0.25">
      <c r="B32" s="66"/>
      <c r="C32" s="66"/>
      <c r="D32" s="67"/>
    </row>
    <row r="33" spans="2:4" s="2" customFormat="1" ht="15" x14ac:dyDescent="0.25">
      <c r="B33" s="66" t="s">
        <v>85</v>
      </c>
      <c r="C33" s="66"/>
      <c r="D33" s="67"/>
    </row>
    <row r="34" spans="2:4" x14ac:dyDescent="0.25">
      <c r="B34" s="46"/>
      <c r="C34" s="46"/>
      <c r="D34" s="53"/>
    </row>
    <row r="35" spans="2:4" x14ac:dyDescent="0.25">
      <c r="B35" s="46"/>
      <c r="C35" s="46"/>
      <c r="D35" s="5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2025-03-10T06:30:13Z</dcterms:modified>
</cp:coreProperties>
</file>